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OP VaI_výzva 15_Industry 4\RENOST\PT + VO\WEB\"/>
    </mc:Choice>
  </mc:AlternateContent>
  <bookViews>
    <workbookView xWindow="0" yWindow="0" windowWidth="28800" windowHeight="106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2'!$A$1:$A$41</definedName>
    <definedName name="aukcia">[1]summary!$F$187</definedName>
    <definedName name="naraz">[1]summary!$F$15</definedName>
    <definedName name="_xlnm.Print_Area" localSheetId="0">'Príloha č. 2'!$B$4:$K$41</definedName>
    <definedName name="obstarávateľ" comment="obstarávateľ vs verejný obstarávateľ">[1]summary!$Z$4</definedName>
    <definedName name="today">[1]summary!$K$37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J32" i="1"/>
  <c r="K32" i="1" s="1"/>
  <c r="J31" i="1"/>
  <c r="K31" i="1" s="1"/>
  <c r="J30" i="1"/>
  <c r="K30" i="1" s="1"/>
  <c r="K29" i="1"/>
  <c r="J29" i="1"/>
  <c r="J28" i="1"/>
  <c r="K28" i="1" s="1"/>
  <c r="K34" i="1" s="1"/>
  <c r="A5" i="1"/>
  <c r="A38" i="1" s="1"/>
  <c r="J4" i="1"/>
  <c r="A26" i="1" l="1"/>
  <c r="A33" i="1"/>
  <c r="J34" i="1"/>
  <c r="A37" i="1"/>
  <c r="A41" i="1"/>
  <c r="A25" i="1"/>
  <c r="A31" i="1"/>
  <c r="A35" i="1"/>
  <c r="A39" i="1"/>
  <c r="A8" i="1"/>
  <c r="A30" i="1"/>
  <c r="A34" i="1"/>
  <c r="A36" i="1"/>
  <c r="A40" i="1"/>
  <c r="A6" i="1"/>
  <c r="A27" i="1"/>
  <c r="A29" i="1"/>
  <c r="A7" i="1"/>
  <c r="A28" i="1"/>
  <c r="A32" i="1"/>
  <c r="G41" i="1" l="1"/>
  <c r="B23" i="1"/>
  <c r="C12" i="1"/>
  <c r="A9" i="1"/>
  <c r="A4" i="1"/>
  <c r="B7" i="1"/>
  <c r="B5" i="1"/>
  <c r="A24" i="1" l="1"/>
  <c r="A21" i="1"/>
  <c r="A17" i="1"/>
  <c r="A13" i="1"/>
  <c r="A10" i="1"/>
  <c r="A20" i="1"/>
  <c r="A16" i="1"/>
  <c r="A23" i="1"/>
  <c r="A15" i="1"/>
  <c r="A22" i="1"/>
  <c r="A18" i="1"/>
  <c r="A14" i="1"/>
  <c r="A11" i="1"/>
  <c r="A19" i="1"/>
  <c r="A12" i="1"/>
</calcChain>
</file>

<file path=xl/sharedStrings.xml><?xml version="1.0" encoding="utf-8"?>
<sst xmlns="http://schemas.openxmlformats.org/spreadsheetml/2006/main" count="46" uniqueCount="35">
  <si>
    <t>Pokyny k vyplneniu: Vypĺňajú sa žlto vyznačené polia !!!</t>
  </si>
  <si>
    <t>Stavebné práce</t>
  </si>
  <si>
    <t>Na základe Vašej výzvy na predloženie cenovej ponuky Vám predkladáme cenovú ponuku a vyhlasujeme, že sme si preštudovali Výzvu na predloženie cenovej ponuky a súhlasíme s podmienkami uvedenými vo Výzve na predloženie cenovej ponuky.</t>
  </si>
  <si>
    <t>Obchodný názov:</t>
  </si>
  <si>
    <t>Sídlo:</t>
  </si>
  <si>
    <t>IČO: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</si>
  <si>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</si>
  <si>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</si>
  <si>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</si>
  <si>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</si>
  <si>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</si>
  <si>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</si>
  <si>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Zavedenie technológie 3D bin picking, systému MES a automatickej kontroly kvality výliskov na robotickej  bunke</t>
  </si>
  <si>
    <t>Položka</t>
  </si>
  <si>
    <t>Názov výrobcu</t>
  </si>
  <si>
    <t>Typové označenie</t>
  </si>
  <si>
    <t>Merná jednotka</t>
  </si>
  <si>
    <t>Jednotková cena 
v EUR bez DPH*</t>
  </si>
  <si>
    <t>Množstvo</t>
  </si>
  <si>
    <t>Cena 
v EUR bez DPH</t>
  </si>
  <si>
    <t>Cena 
v EUR s DPH</t>
  </si>
  <si>
    <t xml:space="preserve">Automatizácia procesu odoberania materiálu-výliskov z ohradovej  palety robotom, ktorý používa  technológiu 3D bin picking t.j. inteligentný vizuálny systém rozpoznania a naberania náhodne uložených predmetov z tvarovo rôznych prepraviek a košov. </t>
  </si>
  <si>
    <t>ks</t>
  </si>
  <si>
    <t>Automatická kontrola kvality povrchu výlisku v procese výroby pomocou optického zariadenia – senzoru, alebo systému strojného videnia s funkciou nastavenia rôznych úrovní kvality povrchu, tvaru a odchýliek.</t>
  </si>
  <si>
    <t xml:space="preserve">Prepojenie linky s informačným systémom SAP Bussines One  Modulom MES /systém pre operatívne riadenie výroby  /na poskytnutie ON LINE informácií v procese výroby na linke. </t>
  </si>
  <si>
    <t>Ďalšie súčasti hodnoty obstarávaného zariadenia</t>
  </si>
  <si>
    <t>Doprava na miesto realizácie</t>
  </si>
  <si>
    <t>-</t>
  </si>
  <si>
    <t>Montáž zariadenia a uvedenie do prevádzky</t>
  </si>
  <si>
    <t>Zaškolenie personálu na obsluhu zariadenia</t>
  </si>
  <si>
    <t>* Ak je neplatca DPH, uvádza sa jednotková cena celkom.</t>
  </si>
  <si>
    <t xml:space="preserve">Cenová ponuka spolu: </t>
  </si>
  <si>
    <t>Vypracovaná cenová ponuka zodpovedá cenám obvyklým v danom mieste a čase</t>
  </si>
  <si>
    <t>Miesto: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</si>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</sst>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" fillId="0" borderId="0" xfId="0" quotePrefix="1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49" fontId="0" fillId="0" borderId="0" xfId="0" applyNumberFormat="1" applyFont="1" applyFill="1" applyProtection="1"/>
    <xf numFmtId="49" fontId="0" fillId="0" borderId="0" xfId="0" applyNumberFormat="1" applyFont="1" applyFill="1" applyAlignment="1" applyProtection="1">
      <alignment horizontal="justify" wrapText="1"/>
    </xf>
    <xf numFmtId="49" fontId="0" fillId="0" borderId="0" xfId="0" applyNumberFormat="1" applyFont="1" applyFill="1" applyAlignment="1" applyProtection="1">
      <alignment horizontal="justify" wrapText="1"/>
    </xf>
    <xf numFmtId="0" fontId="0" fillId="0" borderId="0" xfId="0" applyFont="1" applyAlignment="1" applyProtection="1">
      <alignment vertical="center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vertical="center"/>
    </xf>
    <xf numFmtId="0" fontId="8" fillId="0" borderId="5" xfId="1" applyFont="1" applyFill="1" applyBorder="1" applyAlignment="1" applyProtection="1">
      <alignment vertical="center"/>
    </xf>
    <xf numFmtId="0" fontId="7" fillId="3" borderId="6" xfId="1" applyFont="1" applyFill="1" applyBorder="1" applyAlignment="1" applyProtection="1">
      <alignment vertical="center"/>
      <protection locked="0"/>
    </xf>
    <xf numFmtId="0" fontId="7" fillId="3" borderId="7" xfId="1" applyFont="1" applyFill="1" applyBorder="1" applyAlignment="1" applyProtection="1">
      <alignment vertical="center"/>
      <protection locked="0"/>
    </xf>
    <xf numFmtId="0" fontId="8" fillId="0" borderId="8" xfId="1" applyFont="1" applyFill="1" applyBorder="1" applyAlignment="1" applyProtection="1">
      <alignment vertical="top"/>
    </xf>
    <xf numFmtId="0" fontId="8" fillId="0" borderId="9" xfId="1" applyFont="1" applyFill="1" applyBorder="1" applyAlignment="1" applyProtection="1">
      <alignment vertical="top"/>
    </xf>
    <xf numFmtId="0" fontId="7" fillId="3" borderId="8" xfId="1" applyFont="1" applyFill="1" applyBorder="1" applyAlignment="1" applyProtection="1">
      <alignment vertical="center"/>
      <protection locked="0"/>
    </xf>
    <xf numFmtId="0" fontId="7" fillId="3" borderId="10" xfId="1" applyFont="1" applyFill="1" applyBorder="1" applyAlignment="1" applyProtection="1">
      <alignment vertical="center"/>
      <protection locked="0"/>
    </xf>
    <xf numFmtId="0" fontId="8" fillId="0" borderId="8" xfId="1" applyFont="1" applyFill="1" applyBorder="1" applyAlignment="1" applyProtection="1">
      <alignment vertical="center"/>
    </xf>
    <xf numFmtId="0" fontId="8" fillId="0" borderId="9" xfId="1" applyFont="1" applyFill="1" applyBorder="1" applyAlignment="1" applyProtection="1">
      <alignment vertical="center"/>
    </xf>
    <xf numFmtId="49" fontId="0" fillId="0" borderId="0" xfId="0" applyNumberFormat="1" applyFont="1" applyBorder="1" applyProtection="1"/>
    <xf numFmtId="0" fontId="0" fillId="0" borderId="11" xfId="0" applyFont="1" applyBorder="1" applyProtection="1"/>
    <xf numFmtId="0" fontId="0" fillId="0" borderId="0" xfId="0" applyFont="1" applyBorder="1" applyProtection="1"/>
    <xf numFmtId="0" fontId="0" fillId="0" borderId="0" xfId="0" applyFont="1" applyProtection="1"/>
    <xf numFmtId="49" fontId="0" fillId="0" borderId="0" xfId="0" applyNumberFormat="1" applyFont="1" applyProtection="1"/>
    <xf numFmtId="0" fontId="9" fillId="0" borderId="0" xfId="0" applyNumberFormat="1" applyFont="1" applyAlignment="1" applyProtection="1"/>
    <xf numFmtId="0" fontId="9" fillId="0" borderId="0" xfId="0" applyNumberFormat="1" applyFont="1" applyAlignment="1" applyProtection="1"/>
    <xf numFmtId="49" fontId="1" fillId="0" borderId="0" xfId="0" applyNumberFormat="1" applyFont="1" applyAlignment="1" applyProtection="1">
      <alignment horizontal="right"/>
    </xf>
    <xf numFmtId="49" fontId="0" fillId="4" borderId="0" xfId="0" applyNumberFormat="1" applyFont="1" applyFill="1" applyAlignment="1" applyProtection="1"/>
    <xf numFmtId="49" fontId="1" fillId="5" borderId="0" xfId="0" applyNumberFormat="1" applyFont="1" applyFill="1" applyAlignment="1" applyProtection="1"/>
    <xf numFmtId="0" fontId="10" fillId="2" borderId="12" xfId="0" applyFont="1" applyFill="1" applyBorder="1" applyAlignment="1" applyProtection="1">
      <alignment vertical="center" wrapText="1"/>
    </xf>
    <xf numFmtId="0" fontId="10" fillId="2" borderId="13" xfId="0" applyFont="1" applyFill="1" applyBorder="1" applyAlignment="1" applyProtection="1">
      <alignment vertical="center" wrapText="1"/>
    </xf>
    <xf numFmtId="0" fontId="10" fillId="2" borderId="14" xfId="0" applyFont="1" applyFill="1" applyBorder="1" applyAlignment="1" applyProtection="1">
      <alignment vertical="center" wrapText="1"/>
    </xf>
    <xf numFmtId="0" fontId="11" fillId="2" borderId="15" xfId="0" applyFont="1" applyFill="1" applyBorder="1" applyAlignment="1" applyProtection="1">
      <alignment vertical="center" wrapText="1"/>
    </xf>
    <xf numFmtId="0" fontId="11" fillId="2" borderId="16" xfId="0" applyFont="1" applyFill="1" applyBorder="1" applyAlignment="1" applyProtection="1">
      <alignment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 wrapText="1"/>
    </xf>
    <xf numFmtId="0" fontId="12" fillId="4" borderId="15" xfId="0" applyNumberFormat="1" applyFont="1" applyFill="1" applyBorder="1" applyAlignment="1" applyProtection="1">
      <alignment horizontal="center" vertical="center" wrapText="1"/>
    </xf>
    <xf numFmtId="0" fontId="12" fillId="4" borderId="18" xfId="0" applyNumberFormat="1" applyFont="1" applyFill="1" applyBorder="1" applyAlignment="1" applyProtection="1">
      <alignment horizontal="center" vertical="center" wrapText="1"/>
    </xf>
    <xf numFmtId="0" fontId="12" fillId="4" borderId="19" xfId="0" applyNumberFormat="1" applyFont="1" applyFill="1" applyBorder="1" applyAlignment="1" applyProtection="1">
      <alignment vertical="center" wrapText="1"/>
    </xf>
    <xf numFmtId="0" fontId="13" fillId="3" borderId="6" xfId="0" applyFont="1" applyFill="1" applyBorder="1" applyAlignment="1" applyProtection="1">
      <alignment vertical="center" wrapText="1"/>
      <protection locked="0"/>
    </xf>
    <xf numFmtId="0" fontId="13" fillId="3" borderId="7" xfId="0" applyFont="1" applyFill="1" applyBorder="1" applyAlignment="1" applyProtection="1">
      <alignment vertical="center" wrapText="1"/>
      <protection locked="0"/>
    </xf>
    <xf numFmtId="164" fontId="12" fillId="4" borderId="20" xfId="0" applyNumberFormat="1" applyFont="1" applyFill="1" applyBorder="1" applyAlignment="1" applyProtection="1">
      <alignment horizontal="center" vertical="center" wrapText="1"/>
    </xf>
    <xf numFmtId="4" fontId="12" fillId="3" borderId="21" xfId="0" applyNumberFormat="1" applyFont="1" applyFill="1" applyBorder="1" applyAlignment="1" applyProtection="1">
      <alignment vertical="center" wrapText="1"/>
      <protection locked="0"/>
    </xf>
    <xf numFmtId="164" fontId="12" fillId="4" borderId="22" xfId="0" applyNumberFormat="1" applyFont="1" applyFill="1" applyBorder="1" applyAlignment="1" applyProtection="1">
      <alignment vertical="center" wrapText="1"/>
    </xf>
    <xf numFmtId="4" fontId="12" fillId="0" borderId="20" xfId="0" applyNumberFormat="1" applyFont="1" applyFill="1" applyBorder="1" applyAlignment="1" applyProtection="1">
      <alignment vertical="center" wrapText="1"/>
    </xf>
    <xf numFmtId="4" fontId="12" fillId="0" borderId="17" xfId="0" applyNumberFormat="1" applyFont="1" applyFill="1" applyBorder="1" applyAlignment="1" applyProtection="1">
      <alignment vertical="center" wrapText="1"/>
    </xf>
    <xf numFmtId="0" fontId="12" fillId="4" borderId="23" xfId="0" applyNumberFormat="1" applyFont="1" applyFill="1" applyBorder="1" applyAlignment="1" applyProtection="1">
      <alignment horizontal="center" vertical="center" wrapText="1"/>
    </xf>
    <xf numFmtId="0" fontId="12" fillId="4" borderId="24" xfId="0" applyNumberFormat="1" applyFont="1" applyFill="1" applyBorder="1" applyAlignment="1" applyProtection="1">
      <alignment horizontal="center" vertical="center" wrapText="1"/>
    </xf>
    <xf numFmtId="0" fontId="12" fillId="4" borderId="5" xfId="0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 applyProtection="1">
      <alignment vertical="center" wrapText="1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164" fontId="12" fillId="4" borderId="26" xfId="0" applyNumberFormat="1" applyFont="1" applyFill="1" applyBorder="1" applyAlignment="1" applyProtection="1">
      <alignment horizontal="center" vertical="center" wrapText="1"/>
    </xf>
    <xf numFmtId="4" fontId="12" fillId="3" borderId="27" xfId="0" applyNumberFormat="1" applyFont="1" applyFill="1" applyBorder="1" applyAlignment="1" applyProtection="1">
      <alignment vertical="center" wrapText="1"/>
      <protection locked="0"/>
    </xf>
    <xf numFmtId="164" fontId="12" fillId="4" borderId="28" xfId="0" applyNumberFormat="1" applyFont="1" applyFill="1" applyBorder="1" applyAlignment="1" applyProtection="1">
      <alignment vertical="center" wrapText="1"/>
    </xf>
    <xf numFmtId="4" fontId="12" fillId="0" borderId="26" xfId="0" applyNumberFormat="1" applyFont="1" applyFill="1" applyBorder="1" applyAlignment="1" applyProtection="1">
      <alignment vertical="center" wrapText="1"/>
    </xf>
    <xf numFmtId="0" fontId="12" fillId="4" borderId="9" xfId="0" applyNumberFormat="1" applyFont="1" applyFill="1" applyBorder="1" applyAlignment="1" applyProtection="1">
      <alignment vertical="center" wrapText="1"/>
    </xf>
    <xf numFmtId="0" fontId="13" fillId="3" borderId="8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 applyProtection="1">
      <alignment horizontal="center" vertical="center" wrapText="1"/>
    </xf>
    <xf numFmtId="4" fontId="12" fillId="3" borderId="30" xfId="0" applyNumberFormat="1" applyFont="1" applyFill="1" applyBorder="1" applyAlignment="1" applyProtection="1">
      <alignment vertical="center" wrapText="1"/>
      <protection locked="0"/>
    </xf>
    <xf numFmtId="164" fontId="12" fillId="4" borderId="31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Fill="1" applyBorder="1" applyAlignment="1" applyProtection="1">
      <alignment vertical="center" wrapText="1"/>
    </xf>
    <xf numFmtId="164" fontId="12" fillId="4" borderId="6" xfId="0" applyNumberFormat="1" applyFont="1" applyFill="1" applyBorder="1" applyAlignment="1" applyProtection="1">
      <alignment horizontal="center" vertical="center" wrapText="1"/>
    </xf>
    <xf numFmtId="164" fontId="12" fillId="4" borderId="7" xfId="0" applyNumberFormat="1" applyFont="1" applyFill="1" applyBorder="1" applyAlignment="1" applyProtection="1">
      <alignment horizontal="center" vertical="center" wrapText="1"/>
    </xf>
    <xf numFmtId="164" fontId="12" fillId="4" borderId="8" xfId="0" applyNumberFormat="1" applyFont="1" applyFill="1" applyBorder="1" applyAlignment="1" applyProtection="1">
      <alignment horizontal="center" vertical="center" wrapText="1"/>
    </xf>
    <xf numFmtId="164" fontId="12" fillId="4" borderId="10" xfId="0" applyNumberFormat="1" applyFont="1" applyFill="1" applyBorder="1" applyAlignment="1" applyProtection="1">
      <alignment horizontal="center" vertical="center" wrapText="1"/>
    </xf>
    <xf numFmtId="0" fontId="12" fillId="4" borderId="32" xfId="0" applyNumberFormat="1" applyFont="1" applyFill="1" applyBorder="1" applyAlignment="1" applyProtection="1">
      <alignment horizontal="center" vertical="center" wrapText="1"/>
    </xf>
    <xf numFmtId="0" fontId="12" fillId="4" borderId="33" xfId="0" applyNumberFormat="1" applyFont="1" applyFill="1" applyBorder="1" applyAlignment="1" applyProtection="1">
      <alignment horizontal="center" vertical="center" wrapText="1"/>
    </xf>
    <xf numFmtId="0" fontId="12" fillId="4" borderId="34" xfId="0" applyNumberFormat="1" applyFont="1" applyFill="1" applyBorder="1" applyAlignment="1" applyProtection="1">
      <alignment vertical="center" wrapText="1"/>
    </xf>
    <xf numFmtId="164" fontId="12" fillId="4" borderId="35" xfId="0" applyNumberFormat="1" applyFont="1" applyFill="1" applyBorder="1" applyAlignment="1" applyProtection="1">
      <alignment horizontal="center" vertical="center" wrapText="1"/>
    </xf>
    <xf numFmtId="164" fontId="12" fillId="4" borderId="36" xfId="0" applyNumberFormat="1" applyFont="1" applyFill="1" applyBorder="1" applyAlignment="1" applyProtection="1">
      <alignment horizontal="center" vertical="center" wrapText="1"/>
    </xf>
    <xf numFmtId="164" fontId="12" fillId="4" borderId="37" xfId="0" applyNumberFormat="1" applyFont="1" applyFill="1" applyBorder="1" applyAlignment="1" applyProtection="1">
      <alignment horizontal="center" vertical="center" wrapText="1"/>
    </xf>
    <xf numFmtId="4" fontId="12" fillId="3" borderId="38" xfId="0" applyNumberFormat="1" applyFont="1" applyFill="1" applyBorder="1" applyAlignment="1" applyProtection="1">
      <alignment vertical="center" wrapText="1"/>
      <protection locked="0"/>
    </xf>
    <xf numFmtId="164" fontId="12" fillId="4" borderId="39" xfId="0" applyNumberFormat="1" applyFont="1" applyFill="1" applyBorder="1" applyAlignment="1" applyProtection="1">
      <alignment vertical="center" wrapText="1"/>
    </xf>
    <xf numFmtId="4" fontId="12" fillId="0" borderId="37" xfId="0" applyNumberFormat="1" applyFont="1" applyFill="1" applyBorder="1" applyAlignment="1" applyProtection="1">
      <alignment vertical="center" wrapText="1"/>
    </xf>
    <xf numFmtId="49" fontId="14" fillId="0" borderId="0" xfId="0" applyNumberFormat="1" applyFont="1" applyFill="1" applyAlignment="1" applyProtection="1">
      <alignment vertical="top"/>
    </xf>
    <xf numFmtId="0" fontId="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" fontId="1" fillId="2" borderId="40" xfId="0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8" fillId="0" borderId="0" xfId="1" applyFont="1" applyFill="1" applyAlignment="1" applyProtection="1">
      <alignment horizontal="right" vertical="center"/>
    </xf>
    <xf numFmtId="0" fontId="8" fillId="0" borderId="41" xfId="1" applyFont="1" applyFill="1" applyBorder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8" fillId="0" borderId="41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/>
    </xf>
  </cellXfs>
  <cellStyles count="2">
    <cellStyle name="Normal 2" xfId="1"/>
    <cellStyle name="Normálne" xfId="0" builtinId="0"/>
  </cellStyles>
  <dxfs count="1">
    <dxf>
      <font>
        <color theme="0"/>
      </font>
      <fill>
        <patternFill>
          <bgColor theme="0"/>
        </patternFill>
      </fill>
      <border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VaI_v&#253;zva%2015_Industry%204/RENOST/PT%20+%20VO/PT%20+%20VO%20RENOST_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Naraz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Z4" t="str">
            <v>obstarávateľ</v>
          </cell>
        </row>
        <row r="7">
          <cell r="F7" t="str">
            <v>Tovary</v>
          </cell>
        </row>
        <row r="15">
          <cell r="F15" t="str">
            <v>dvojkolové</v>
          </cell>
        </row>
        <row r="37">
          <cell r="K37">
            <v>43306</v>
          </cell>
        </row>
        <row r="39">
          <cell r="K39">
            <v>43259</v>
          </cell>
        </row>
        <row r="187">
          <cell r="F187" t="str">
            <v>nie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  <row r="111">
          <cell r="C111" t="str">
            <v xml:space="preserve">Príloha č. 2: </v>
          </cell>
          <cell r="E111" t="str">
            <v>Cenová ponuka</v>
          </cell>
        </row>
      </sheetData>
      <sheetData sheetId="5"/>
      <sheetData sheetId="6"/>
      <sheetData sheetId="7"/>
      <sheetData sheetId="8">
        <row r="617">
          <cell r="C617" t="str">
            <v>Kúpna zmluva – Príloha č. 2:</v>
          </cell>
          <cell r="F617" t="str">
            <v>Rozpočet cenovej ponuky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filterMode="1"/>
  <dimension ref="A1:M42"/>
  <sheetViews>
    <sheetView tabSelected="1" view="pageBreakPreview" zoomScaleNormal="100" zoomScaleSheetLayoutView="100" workbookViewId="0">
      <pane ySplit="3" topLeftCell="A4" activePane="bottomLeft" state="frozen"/>
      <selection pane="bottomLeft" activeCell="H28" sqref="H28"/>
    </sheetView>
  </sheetViews>
  <sheetFormatPr defaultColWidth="9.140625" defaultRowHeight="15" x14ac:dyDescent="0.25"/>
  <cols>
    <col min="1" max="1" width="4.7109375" style="31" customWidth="1"/>
    <col min="2" max="2" width="3.28515625" style="32" customWidth="1"/>
    <col min="3" max="3" width="21.28515625" style="31" customWidth="1"/>
    <col min="4" max="4" width="25.140625" style="31" customWidth="1"/>
    <col min="5" max="6" width="20.7109375" style="31" customWidth="1"/>
    <col min="7" max="7" width="8.7109375" style="31" customWidth="1"/>
    <col min="8" max="8" width="15.7109375" style="31" customWidth="1"/>
    <col min="9" max="9" width="8.7109375" style="31" customWidth="1"/>
    <col min="10" max="11" width="15.7109375" style="31" customWidth="1"/>
    <col min="12" max="12" width="6.5703125" style="31" bestFit="1" customWidth="1"/>
    <col min="13" max="13" width="14.5703125" style="31" bestFit="1" customWidth="1"/>
    <col min="14" max="25" width="9.140625" style="31"/>
    <col min="26" max="26" width="9.42578125" style="31" bestFit="1" customWidth="1"/>
    <col min="27" max="16384" width="9.140625" style="31"/>
  </cols>
  <sheetData>
    <row r="1" spans="1:13" s="1" customFormat="1" x14ac:dyDescent="0.25">
      <c r="A1" s="1">
        <v>1</v>
      </c>
    </row>
    <row r="2" spans="1:13" s="1" customFormat="1" ht="18.75" x14ac:dyDescent="0.25">
      <c r="A2" s="2">
        <v>1</v>
      </c>
      <c r="B2" s="3" t="s">
        <v>0</v>
      </c>
      <c r="C2" s="3"/>
      <c r="D2" s="3"/>
    </row>
    <row r="3" spans="1:13" s="1" customFormat="1" x14ac:dyDescent="0.25">
      <c r="A3" s="1">
        <v>1</v>
      </c>
    </row>
    <row r="4" spans="1:13" s="2" customFormat="1" ht="21" hidden="1" x14ac:dyDescent="0.25">
      <c r="A4" s="2">
        <f ca="1">IF(OR([1]summary!$K$39="",[1]summary!$K$39&gt;=[1]summary!$K$37),1,0)*$A$5</f>
        <v>0</v>
      </c>
      <c r="B4" s="4"/>
      <c r="C4" s="5"/>
      <c r="D4" s="5"/>
      <c r="E4" s="5"/>
      <c r="F4" s="5"/>
      <c r="G4" s="5"/>
      <c r="H4" s="5"/>
      <c r="I4" s="5"/>
      <c r="J4" s="6" t="str">
        <f>'[1]Výzva na prieskum trhu'!$C$111</f>
        <v xml:space="preserve">Príloha č. 2: </v>
      </c>
      <c r="K4" s="6"/>
      <c r="M4" s="7" t="s">
        <v>1</v>
      </c>
    </row>
    <row r="5" spans="1:13" s="2" customFormat="1" ht="23.25" x14ac:dyDescent="0.25">
      <c r="A5" s="2">
        <f>IF([1]summary!$F$7=M4,0,1)</f>
        <v>1</v>
      </c>
      <c r="B5" s="8" t="str">
        <f ca="1">IF([1]summary!$F$7=$M$4,"",IF(OR([1]summary!$K$39="",[1]summary!$K$39&gt;=[1]summary!$K$37),'[1]Výzva na prieskum trhu'!$B$2,'[1]Súťažné podklady'!$C$617))</f>
        <v>Kúpna zmluva – Príloha č. 2:</v>
      </c>
      <c r="C5" s="8"/>
      <c r="D5" s="8"/>
      <c r="E5" s="8"/>
      <c r="F5" s="8"/>
      <c r="G5" s="8"/>
      <c r="H5" s="8"/>
      <c r="I5" s="8"/>
      <c r="J5" s="8"/>
      <c r="K5" s="9"/>
      <c r="M5" s="7"/>
    </row>
    <row r="6" spans="1:13" s="2" customFormat="1" x14ac:dyDescent="0.25">
      <c r="A6" s="2">
        <f>$A$5</f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7"/>
    </row>
    <row r="7" spans="1:13" s="2" customFormat="1" ht="23.25" x14ac:dyDescent="0.25">
      <c r="A7" s="2">
        <f>$A$5</f>
        <v>1</v>
      </c>
      <c r="B7" s="8" t="str">
        <f ca="1">IF([1]summary!$F$7=$M$4,"",IF(OR([1]summary!$K$39="",[1]summary!$K$39&gt;=[1]summary!$K$37),'[1]Výzva na prieskum trhu'!$E$111,'[1]Súťažné podklady'!$F$617))</f>
        <v>Rozpočet cenovej ponuky</v>
      </c>
      <c r="C7" s="8"/>
      <c r="D7" s="8"/>
      <c r="E7" s="8"/>
      <c r="F7" s="8"/>
      <c r="G7" s="8"/>
      <c r="H7" s="8"/>
      <c r="I7" s="8"/>
      <c r="J7" s="8"/>
      <c r="K7" s="9"/>
      <c r="M7" s="7"/>
    </row>
    <row r="8" spans="1:13" s="1" customFormat="1" x14ac:dyDescent="0.25">
      <c r="A8" s="2">
        <f>$A$5</f>
        <v>1</v>
      </c>
      <c r="B8" s="11"/>
    </row>
    <row r="9" spans="1:13" s="1" customFormat="1" hidden="1" x14ac:dyDescent="0.25">
      <c r="A9" s="1">
        <f ca="1">IF(OR([1]summary!$K$39="",[1]summary!$K$39&gt;=[1]summary!$K$37),1,0)</f>
        <v>0</v>
      </c>
      <c r="B9" s="12" t="s">
        <v>2</v>
      </c>
      <c r="C9" s="12"/>
      <c r="D9" s="12"/>
      <c r="E9" s="12"/>
      <c r="F9" s="12"/>
      <c r="G9" s="12"/>
      <c r="H9" s="12"/>
      <c r="I9" s="12"/>
      <c r="J9" s="12"/>
      <c r="K9" s="13"/>
    </row>
    <row r="10" spans="1:13" s="1" customFormat="1" hidden="1" x14ac:dyDescent="0.25">
      <c r="A10" s="1">
        <f t="shared" ref="A10:A24" ca="1" si="0">$A$9</f>
        <v>0</v>
      </c>
      <c r="B10" s="12"/>
      <c r="C10" s="12"/>
      <c r="D10" s="12"/>
      <c r="E10" s="12"/>
      <c r="F10" s="12"/>
      <c r="G10" s="12"/>
      <c r="H10" s="12"/>
      <c r="I10" s="12"/>
      <c r="J10" s="12"/>
      <c r="K10" s="13"/>
    </row>
    <row r="11" spans="1:13" s="1" customFormat="1" hidden="1" x14ac:dyDescent="0.25">
      <c r="A11" s="1">
        <f t="shared" ca="1" si="0"/>
        <v>0</v>
      </c>
      <c r="B11" s="11"/>
    </row>
    <row r="12" spans="1:13" s="14" customFormat="1" ht="19.5" hidden="1" customHeight="1" thickBot="1" x14ac:dyDescent="0.3">
      <c r="A12" s="1">
        <f t="shared" ca="1" si="0"/>
        <v>0</v>
      </c>
      <c r="C12" s="15" t="str">
        <f ca="1">"Identifikačné údaje "&amp;IF(OR([1]summary!$K$39="",[1]summary!$K$39&gt;=[1]summary!$K$37),"navrhovateľa:","dodávateľa:")</f>
        <v>Identifikačné údaje dodávateľa:</v>
      </c>
      <c r="D12" s="16"/>
      <c r="E12" s="16"/>
      <c r="F12" s="17"/>
    </row>
    <row r="13" spans="1:13" s="14" customFormat="1" ht="19.5" hidden="1" customHeight="1" x14ac:dyDescent="0.25">
      <c r="A13" s="1">
        <f t="shared" ca="1" si="0"/>
        <v>0</v>
      </c>
      <c r="C13" s="18" t="s">
        <v>3</v>
      </c>
      <c r="D13" s="19"/>
      <c r="E13" s="20"/>
      <c r="F13" s="21"/>
    </row>
    <row r="14" spans="1:13" s="14" customFormat="1" ht="39" hidden="1" customHeight="1" x14ac:dyDescent="0.25">
      <c r="A14" s="1">
        <f t="shared" ca="1" si="0"/>
        <v>0</v>
      </c>
      <c r="C14" s="22" t="s">
        <v>4</v>
      </c>
      <c r="D14" s="23"/>
      <c r="E14" s="24"/>
      <c r="F14" s="25"/>
    </row>
    <row r="15" spans="1:13" s="14" customFormat="1" ht="19.5" hidden="1" customHeight="1" x14ac:dyDescent="0.25">
      <c r="A15" s="1">
        <f t="shared" ca="1" si="0"/>
        <v>0</v>
      </c>
      <c r="C15" s="26" t="s">
        <v>5</v>
      </c>
      <c r="D15" s="27"/>
      <c r="E15" s="24"/>
      <c r="F15" s="25"/>
    </row>
    <row r="16" spans="1:13" s="14" customFormat="1" ht="19.5" hidden="1" customHeight="1" x14ac:dyDescent="0.25">
      <c r="A16" s="1">
        <f t="shared" ca="1" si="0"/>
        <v>0</v>
      </c>
      <c r="C16" s="26" t="s">
        <v>6</v>
      </c>
      <c r="D16" s="27"/>
      <c r="E16" s="24"/>
      <c r="F16" s="25"/>
    </row>
    <row r="17" spans="1:13" s="14" customFormat="1" ht="19.5" hidden="1" customHeight="1" x14ac:dyDescent="0.25">
      <c r="A17" s="1">
        <f t="shared" ca="1" si="0"/>
        <v>0</v>
      </c>
      <c r="C17" s="26" t="s">
        <v>7</v>
      </c>
      <c r="D17" s="27"/>
      <c r="E17" s="24"/>
      <c r="F17" s="25"/>
    </row>
    <row r="18" spans="1:13" s="14" customFormat="1" ht="19.5" hidden="1" customHeight="1" x14ac:dyDescent="0.25">
      <c r="A18" s="1">
        <f t="shared" ca="1" si="0"/>
        <v>0</v>
      </c>
      <c r="C18" s="26" t="s">
        <v>8</v>
      </c>
      <c r="D18" s="27"/>
      <c r="E18" s="24"/>
      <c r="F18" s="25"/>
    </row>
    <row r="19" spans="1:13" s="14" customFormat="1" ht="19.5" hidden="1" customHeight="1" x14ac:dyDescent="0.25">
      <c r="A19" s="1">
        <f t="shared" ca="1" si="0"/>
        <v>0</v>
      </c>
      <c r="C19" s="26" t="s">
        <v>9</v>
      </c>
      <c r="D19" s="27"/>
      <c r="E19" s="24"/>
      <c r="F19" s="25"/>
    </row>
    <row r="20" spans="1:13" s="14" customFormat="1" ht="19.5" hidden="1" customHeight="1" thickBot="1" x14ac:dyDescent="0.3">
      <c r="A20" s="1">
        <f t="shared" ca="1" si="0"/>
        <v>0</v>
      </c>
      <c r="C20" s="26" t="s">
        <v>10</v>
      </c>
      <c r="D20" s="27"/>
      <c r="E20" s="24"/>
      <c r="F20" s="25"/>
    </row>
    <row r="21" spans="1:13" hidden="1" x14ac:dyDescent="0.25">
      <c r="A21" s="1">
        <f t="shared" ca="1" si="0"/>
        <v>0</v>
      </c>
      <c r="B21" s="28"/>
      <c r="C21" s="29"/>
      <c r="D21" s="29"/>
      <c r="E21" s="29"/>
      <c r="F21" s="29"/>
      <c r="G21" s="30"/>
    </row>
    <row r="22" spans="1:13" hidden="1" x14ac:dyDescent="0.25">
      <c r="A22" s="1">
        <f t="shared" ca="1" si="0"/>
        <v>0</v>
      </c>
      <c r="C22" s="30"/>
      <c r="D22" s="30"/>
      <c r="E22" s="30"/>
      <c r="F22" s="30"/>
    </row>
    <row r="23" spans="1:13" ht="18.75" hidden="1" x14ac:dyDescent="0.3">
      <c r="A23" s="1">
        <f t="shared" ca="1" si="0"/>
        <v>0</v>
      </c>
      <c r="B23" s="33" t="str">
        <f ca="1">"Špecifikácia cien v ponuke "&amp;IF(OR([1]summary!$K$39="",[1]summary!$K$39&gt;=[1]summary!$K$37),"navrhovateľa:","dodávateľa:")</f>
        <v>Špecifikácia cien v ponuke dodávateľa:</v>
      </c>
      <c r="C23" s="33"/>
      <c r="D23" s="33"/>
      <c r="E23" s="33"/>
      <c r="F23" s="33"/>
      <c r="G23" s="33"/>
      <c r="H23" s="33"/>
      <c r="I23" s="33"/>
      <c r="J23" s="33"/>
      <c r="K23" s="34"/>
    </row>
    <row r="24" spans="1:13" hidden="1" x14ac:dyDescent="0.25">
      <c r="A24" s="1">
        <f t="shared" ca="1" si="0"/>
        <v>0</v>
      </c>
    </row>
    <row r="25" spans="1:13" x14ac:dyDescent="0.25">
      <c r="A25" s="14">
        <f t="shared" ref="A25:A41" si="1">$A$5</f>
        <v>1</v>
      </c>
      <c r="B25" s="35" t="s">
        <v>11</v>
      </c>
      <c r="C25" s="35"/>
      <c r="D25" s="36" t="s">
        <v>12</v>
      </c>
      <c r="E25" s="36"/>
      <c r="F25" s="36"/>
      <c r="G25" s="36"/>
      <c r="H25" s="36"/>
      <c r="I25" s="36"/>
      <c r="J25" s="36"/>
      <c r="K25" s="1"/>
      <c r="L25" s="37"/>
      <c r="M25" s="37"/>
    </row>
    <row r="26" spans="1:13" ht="15.75" thickBot="1" x14ac:dyDescent="0.3">
      <c r="A26" s="14">
        <f t="shared" si="1"/>
        <v>1</v>
      </c>
    </row>
    <row r="27" spans="1:13" ht="30" customHeight="1" thickBot="1" x14ac:dyDescent="0.3">
      <c r="A27" s="14">
        <f t="shared" si="1"/>
        <v>1</v>
      </c>
      <c r="B27" s="38" t="s">
        <v>13</v>
      </c>
      <c r="C27" s="39"/>
      <c r="D27" s="40"/>
      <c r="E27" s="41" t="s">
        <v>14</v>
      </c>
      <c r="F27" s="42" t="s">
        <v>15</v>
      </c>
      <c r="G27" s="43" t="s">
        <v>16</v>
      </c>
      <c r="H27" s="44" t="s">
        <v>17</v>
      </c>
      <c r="I27" s="43" t="s">
        <v>18</v>
      </c>
      <c r="J27" s="45" t="s">
        <v>19</v>
      </c>
      <c r="K27" s="45" t="s">
        <v>20</v>
      </c>
    </row>
    <row r="28" spans="1:13" ht="128.25" thickBot="1" x14ac:dyDescent="0.3">
      <c r="A28" s="14">
        <f t="shared" si="1"/>
        <v>1</v>
      </c>
      <c r="B28" s="46" t="s">
        <v>12</v>
      </c>
      <c r="C28" s="47"/>
      <c r="D28" s="48" t="s">
        <v>21</v>
      </c>
      <c r="E28" s="49"/>
      <c r="F28" s="50"/>
      <c r="G28" s="51" t="s">
        <v>22</v>
      </c>
      <c r="H28" s="52"/>
      <c r="I28" s="53">
        <v>1</v>
      </c>
      <c r="J28" s="54" t="str">
        <f>IF(AND(H28&lt;&gt;"",I28&lt;&gt;""),H28*I28,"")</f>
        <v/>
      </c>
      <c r="K28" s="55" t="str">
        <f>IF(J28&lt;&gt;"",J28*1.2,"")</f>
        <v/>
      </c>
    </row>
    <row r="29" spans="1:13" ht="102" x14ac:dyDescent="0.25">
      <c r="A29" s="14">
        <f t="shared" si="1"/>
        <v>1</v>
      </c>
      <c r="B29" s="56"/>
      <c r="C29" s="57"/>
      <c r="D29" s="58" t="s">
        <v>23</v>
      </c>
      <c r="E29" s="59"/>
      <c r="F29" s="60"/>
      <c r="G29" s="61" t="s">
        <v>22</v>
      </c>
      <c r="H29" s="62"/>
      <c r="I29" s="63">
        <v>1</v>
      </c>
      <c r="J29" s="64" t="str">
        <f t="shared" ref="J29:J33" si="2">IF(AND(H29&lt;&gt;"",I29&lt;&gt;""),H29*I29,"")</f>
        <v/>
      </c>
      <c r="K29" s="54" t="str">
        <f t="shared" ref="K29:K33" si="3">IF(J29&lt;&gt;"",J29*1.2,"")</f>
        <v/>
      </c>
    </row>
    <row r="30" spans="1:13" ht="102.75" thickBot="1" x14ac:dyDescent="0.3">
      <c r="A30" s="14">
        <f t="shared" si="1"/>
        <v>1</v>
      </c>
      <c r="B30" s="56"/>
      <c r="C30" s="57"/>
      <c r="D30" s="65" t="s">
        <v>24</v>
      </c>
      <c r="E30" s="66"/>
      <c r="F30" s="67"/>
      <c r="G30" s="68" t="s">
        <v>22</v>
      </c>
      <c r="H30" s="69"/>
      <c r="I30" s="70">
        <v>1</v>
      </c>
      <c r="J30" s="71" t="str">
        <f t="shared" si="2"/>
        <v/>
      </c>
      <c r="K30" s="71" t="str">
        <f t="shared" si="3"/>
        <v/>
      </c>
    </row>
    <row r="31" spans="1:13" ht="30" customHeight="1" x14ac:dyDescent="0.25">
      <c r="A31" s="14">
        <f t="shared" si="1"/>
        <v>1</v>
      </c>
      <c r="B31" s="46" t="s">
        <v>25</v>
      </c>
      <c r="C31" s="47"/>
      <c r="D31" s="48" t="s">
        <v>26</v>
      </c>
      <c r="E31" s="72" t="s">
        <v>27</v>
      </c>
      <c r="F31" s="73" t="s">
        <v>27</v>
      </c>
      <c r="G31" s="51" t="s">
        <v>27</v>
      </c>
      <c r="H31" s="52"/>
      <c r="I31" s="53">
        <v>1</v>
      </c>
      <c r="J31" s="54" t="str">
        <f t="shared" si="2"/>
        <v/>
      </c>
      <c r="K31" s="54" t="str">
        <f t="shared" si="3"/>
        <v/>
      </c>
    </row>
    <row r="32" spans="1:13" ht="30" customHeight="1" x14ac:dyDescent="0.25">
      <c r="A32" s="14">
        <f t="shared" si="1"/>
        <v>1</v>
      </c>
      <c r="B32" s="56"/>
      <c r="C32" s="57"/>
      <c r="D32" s="65" t="s">
        <v>28</v>
      </c>
      <c r="E32" s="74" t="s">
        <v>27</v>
      </c>
      <c r="F32" s="75" t="s">
        <v>27</v>
      </c>
      <c r="G32" s="68" t="s">
        <v>27</v>
      </c>
      <c r="H32" s="69"/>
      <c r="I32" s="70">
        <v>1</v>
      </c>
      <c r="J32" s="71" t="str">
        <f t="shared" si="2"/>
        <v/>
      </c>
      <c r="K32" s="71" t="str">
        <f t="shared" si="3"/>
        <v/>
      </c>
    </row>
    <row r="33" spans="1:11" ht="30" customHeight="1" thickBot="1" x14ac:dyDescent="0.3">
      <c r="A33" s="14">
        <f t="shared" si="1"/>
        <v>1</v>
      </c>
      <c r="B33" s="76"/>
      <c r="C33" s="77"/>
      <c r="D33" s="78" t="s">
        <v>29</v>
      </c>
      <c r="E33" s="79" t="s">
        <v>27</v>
      </c>
      <c r="F33" s="80" t="s">
        <v>27</v>
      </c>
      <c r="G33" s="81" t="s">
        <v>27</v>
      </c>
      <c r="H33" s="82"/>
      <c r="I33" s="83">
        <v>1</v>
      </c>
      <c r="J33" s="84" t="str">
        <f t="shared" si="2"/>
        <v/>
      </c>
      <c r="K33" s="84" t="str">
        <f t="shared" si="3"/>
        <v/>
      </c>
    </row>
    <row r="34" spans="1:11" ht="30" customHeight="1" thickBot="1" x14ac:dyDescent="0.3">
      <c r="A34" s="14">
        <f t="shared" si="1"/>
        <v>1</v>
      </c>
      <c r="B34" s="85" t="s">
        <v>30</v>
      </c>
      <c r="C34" s="86"/>
      <c r="D34" s="86"/>
      <c r="E34" s="86"/>
      <c r="F34" s="86"/>
      <c r="G34" s="86"/>
      <c r="I34" s="87" t="s">
        <v>31</v>
      </c>
      <c r="J34" s="88" t="str">
        <f>IF(SUM(J28:J33)&gt;0,SUM(J28:J33),"")</f>
        <v/>
      </c>
      <c r="K34" s="88" t="str">
        <f>IF(SUM(K28:K33)&gt;0,SUM(K28:K33),"")</f>
        <v/>
      </c>
    </row>
    <row r="35" spans="1:11" x14ac:dyDescent="0.25">
      <c r="A35" s="14">
        <f t="shared" si="1"/>
        <v>1</v>
      </c>
    </row>
    <row r="36" spans="1:11" x14ac:dyDescent="0.25">
      <c r="A36" s="14">
        <f t="shared" si="1"/>
        <v>1</v>
      </c>
      <c r="C36" s="89" t="s">
        <v>32</v>
      </c>
      <c r="D36" s="89"/>
      <c r="E36" s="89"/>
      <c r="F36" s="89"/>
    </row>
    <row r="37" spans="1:11" x14ac:dyDescent="0.25">
      <c r="A37" s="14">
        <f t="shared" si="1"/>
        <v>1</v>
      </c>
    </row>
    <row r="38" spans="1:11" x14ac:dyDescent="0.25">
      <c r="A38" s="14">
        <f t="shared" si="1"/>
        <v>1</v>
      </c>
      <c r="C38" s="90" t="s">
        <v>33</v>
      </c>
      <c r="D38" s="91"/>
    </row>
    <row r="39" spans="1:11" s="92" customFormat="1" x14ac:dyDescent="0.25">
      <c r="A39" s="14">
        <f t="shared" si="1"/>
        <v>1</v>
      </c>
      <c r="C39" s="90"/>
    </row>
    <row r="40" spans="1:11" s="92" customFormat="1" ht="15" customHeight="1" x14ac:dyDescent="0.25">
      <c r="A40" s="14">
        <f t="shared" si="1"/>
        <v>1</v>
      </c>
      <c r="C40" s="90" t="s">
        <v>34</v>
      </c>
      <c r="D40" s="91"/>
      <c r="G40" s="93"/>
      <c r="H40" s="93"/>
      <c r="I40" s="93"/>
      <c r="J40" s="93"/>
    </row>
    <row r="41" spans="1:11" s="92" customFormat="1" x14ac:dyDescent="0.25">
      <c r="A41" s="14">
        <f t="shared" si="1"/>
        <v>1</v>
      </c>
      <c r="F41" s="94"/>
      <c r="G41" s="95" t="str">
        <f ca="1">"podpis a pečiatka "&amp;IF(OR([1]summary!$K$39="",[1]summary!$K$39&gt;=[1]summary!$K$37),"navrhovateľa","dodávateľa")</f>
        <v>podpis a pečiatka dodávateľa</v>
      </c>
      <c r="H41" s="95"/>
      <c r="I41" s="95"/>
      <c r="J41" s="95"/>
    </row>
    <row r="42" spans="1:11" x14ac:dyDescent="0.25">
      <c r="K42" s="92"/>
    </row>
  </sheetData>
  <sheetProtection algorithmName="SHA-512" hashValue="d4+oCgM9cK4PMwPTUJOwexNd2xJ5HceHyIKTvk6PWqlu2dM4DUhxCKnVxkBAQ5xUk+ep/gL3//aTthfOtIUVLA==" saltValue="OK0NEthKuawwzchRBp3ycA==" spinCount="100000" sheet="1" objects="1" scenarios="1" selectLockedCells="1"/>
  <autoFilter ref="A1:A41">
    <filterColumn colId="0">
      <filters>
        <filter val="1"/>
      </filters>
    </filterColumn>
  </autoFilter>
  <mergeCells count="28">
    <mergeCell ref="B28:C30"/>
    <mergeCell ref="B31:C33"/>
    <mergeCell ref="C36:F36"/>
    <mergeCell ref="G41:J41"/>
    <mergeCell ref="C20:D20"/>
    <mergeCell ref="E20:F20"/>
    <mergeCell ref="B23:J23"/>
    <mergeCell ref="B25:C25"/>
    <mergeCell ref="D25:J25"/>
    <mergeCell ref="B27:D27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B5:J5"/>
    <mergeCell ref="B7:J7"/>
    <mergeCell ref="B9:J10"/>
    <mergeCell ref="C12:F12"/>
    <mergeCell ref="C13:D13"/>
    <mergeCell ref="E13:F1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1000" orientation="landscape" verticalDpi="36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424CF39-5E28-4522-8EC0-8EB0A4B209C5}">
            <xm:f>OR(OR('\Projekty\OP VaI_výzva 15_Industry 4\RENOST\PT + VO\[PT + VO RENOST_15.xlsm]summary'!#REF!="",'\Projekty\OP VaI_výzva 15_Industry 4\RENOST\PT + VO\[PT + VO RENOST_15.xlsm]summary'!#REF!&gt;='\Projekty\OP VaI_výzva 15_Industry 4\RENOST\PT + VO\[PT + VO RENOST_15.xlsm]summary'!#REF!),LEFT('\Projekty\OP VaI_výzva 15_Industry 4\RENOST\PT + VO\[PT + VO RENOST_15.xlsm]summary'!#REF!,8)="Cena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  <vertical/>
                <horizontal/>
              </border>
            </x14:dxf>
          </x14:cfRule>
          <xm:sqref>K27:K34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2018-07-25T12:23:57Z</dcterms:created>
  <dcterms:modified xsi:type="dcterms:W3CDTF">2018-07-25T12:25:32Z</dcterms:modified>
</cp:coreProperties>
</file>